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40" activeTab="0"/>
  </bookViews>
  <sheets>
    <sheet name="ПЛАН 2020-2021г" sheetId="1" r:id="rId1"/>
  </sheets>
  <definedNames>
    <definedName name="Excel_BuiltIn_Print_Area_1">#REF!</definedName>
    <definedName name="_xlnm.Print_Area" localSheetId="0">'ПЛАН 2020-2021г'!$A$1:$G$44</definedName>
  </definedNames>
  <calcPr fullCalcOnLoad="1"/>
</workbook>
</file>

<file path=xl/sharedStrings.xml><?xml version="1.0" encoding="utf-8"?>
<sst xmlns="http://schemas.openxmlformats.org/spreadsheetml/2006/main" count="54" uniqueCount="49">
  <si>
    <t>КИПиА</t>
  </si>
  <si>
    <t>"Согласовано"</t>
  </si>
  <si>
    <t>Размер платы за ремонт общего имущества многоквартирного дома</t>
  </si>
  <si>
    <t>Факт</t>
  </si>
  <si>
    <t>Размер платы, руб/м2/мес</t>
  </si>
  <si>
    <t>Остаток средств по ремонту на начало периода</t>
  </si>
  <si>
    <t>Поступления средств</t>
  </si>
  <si>
    <t>Плановые начисления собственникам</t>
  </si>
  <si>
    <t>Прочие поступления</t>
  </si>
  <si>
    <t>Расходы на ремонт общего имущества</t>
  </si>
  <si>
    <t>Остаток средств по ремонту на конец периода</t>
  </si>
  <si>
    <t>План работ по ремонту общего имущества многоквартирного дома</t>
  </si>
  <si>
    <t>Кол-во расчетных периодов</t>
  </si>
  <si>
    <t>Ориентировочная стоимость работ,  руб.</t>
  </si>
  <si>
    <t>Сумма выполнения по месяцам</t>
  </si>
  <si>
    <t>Стоимость,     руб/м2/мес</t>
  </si>
  <si>
    <t>Мероприятия по подготовке к сезонной эксплуатации</t>
  </si>
  <si>
    <t>Наименование работ</t>
  </si>
  <si>
    <t>Примечание</t>
  </si>
  <si>
    <t>№ п.п.</t>
  </si>
  <si>
    <t>ОБЩЕСТРОИТЕЛЬНЫЕ РАБОТЫ</t>
  </si>
  <si>
    <t>ЛИФТЫ</t>
  </si>
  <si>
    <t>ПРОЧЕЕ</t>
  </si>
  <si>
    <t>ПРОТИВОПОЖАРНЫЕ МЕРОПРИЯТИЯ</t>
  </si>
  <si>
    <t>Площадь МКД (м2):</t>
  </si>
  <si>
    <t>Начало периода</t>
  </si>
  <si>
    <t>Конец периода</t>
  </si>
  <si>
    <t>САНТЕХНИЧЕСКИЕ РАБОТЫ</t>
  </si>
  <si>
    <t>ВНУТРИДОМОВОЕ ЭЛЕКТРООБОРУДОВАНИЕ</t>
  </si>
  <si>
    <t>ПЛАНОВЫЕ РАБОТЫ, ВСЕГО В Т.Ч.:</t>
  </si>
  <si>
    <t>Резерв на аварийно-восстановительный ремонт</t>
  </si>
  <si>
    <t>Сумма, руб.</t>
  </si>
  <si>
    <t>Подготовка ИТП к отопительному сезону</t>
  </si>
  <si>
    <t>______________________/                                   /</t>
  </si>
  <si>
    <t>ИТП- 1 шт.</t>
  </si>
  <si>
    <t>Благоустройство (посадка деревьев, кустарников, газона)</t>
  </si>
  <si>
    <t xml:space="preserve"> Директор :____________________/А.А. Киршен/</t>
  </si>
  <si>
    <t xml:space="preserve">*Перечень работ по текущему ремонту общего имущества многоквартирного дома может корректироваться в зависимости от сложившихся обстоятельств, объёмов и уровня оплаты населением по статье «Текущий ремонт», а также на основании решений общего собраний собственников помещений многоквартирного дома.
</t>
  </si>
  <si>
    <t>8</t>
  </si>
  <si>
    <t>Ремонт(чистка) теплообменника</t>
  </si>
  <si>
    <t xml:space="preserve">Замена крана шарового </t>
  </si>
  <si>
    <t xml:space="preserve">Замена крана шарового Du 50 и обратного клапана на подаче ГВС после теплообменника в ИТП </t>
  </si>
  <si>
    <t>Ремонт подъездных цифр.</t>
  </si>
  <si>
    <t>Ремонт нумерации подъездных цифр-2 шт.</t>
  </si>
  <si>
    <t>Ежегодная замена термометров ТТЖ-150  по требованию правил эксплуатации энерго установок - 10 шт</t>
  </si>
  <si>
    <t>Ежегодная замена манометров МПЗ-У ру16  по требованию правил эксплуатации энерго установок - 10 шт</t>
  </si>
  <si>
    <t>Высоцкого, 21</t>
  </si>
  <si>
    <t>Председатель правления  МКД "Высоцкого, 21"</t>
  </si>
  <si>
    <t>Замена трехходовых кранов на новые, шаровые ду-15 -10 шт.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</si>
</sst>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0&quot;р.&quot;"/>
    <numFmt numFmtId="183" formatCode="mm/yy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19]mmmm\ yyyy;@"/>
    <numFmt numFmtId="191" formatCode="#,##0.00\ &quot;р.&quot;"/>
    <numFmt numFmtId="192" formatCode="#,##0.0"/>
    <numFmt numFmtId="193" formatCode="dd/mm/yy;@"/>
    <numFmt numFmtId="194" formatCode="#,##0.00\ [$руб.-419];[Red]\-#,##0.00\ [$руб.-419]"/>
    <numFmt numFmtId="195" formatCode="&quot;€&quot;#,##0;\-&quot;€&quot;#,##0"/>
    <numFmt numFmtId="196" formatCode="&quot;€&quot;#,##0;[Red]\-&quot;€&quot;#,##0"/>
    <numFmt numFmtId="197" formatCode="&quot;€&quot;#,##0.00;\-&quot;€&quot;#,##0.00"/>
    <numFmt numFmtId="198" formatCode="&quot;€&quot;#,##0.00;[Red]\-&quot;€&quot;#,##0.00"/>
    <numFmt numFmtId="199" formatCode="_-&quot;€&quot;* #,##0_-;\-&quot;€&quot;* #,##0_-;_-&quot;€&quot;* &quot;-&quot;_-;_-@_-"/>
    <numFmt numFmtId="200" formatCode="_-&quot;€&quot;* #,##0.00_-;\-&quot;€&quot;* #,##0.00_-;_-&quot;€&quot;* &quot;-&quot;??_-;_-@_-"/>
    <numFmt numFmtId="201" formatCode="&quot;$&quot;#,##0_);\(&quot;$&quot;#,##0\)"/>
    <numFmt numFmtId="202" formatCode="&quot;$&quot;#,##0_);[Red]\(&quot;$&quot;#,##0\)"/>
    <numFmt numFmtId="203" formatCode="&quot;$&quot;#,##0.00_);\(&quot;$&quot;#,##0.00\)"/>
    <numFmt numFmtId="204" formatCode="&quot;$&quot;#,##0.00_);[Red]\(&quot;$&quot;#,##0.00\)"/>
    <numFmt numFmtId="205" formatCode="_(&quot;$&quot;* #,##0_);_(&quot;$&quot;* \(#,##0\);_(&quot;$&quot;* &quot;-&quot;_);_(@_)"/>
    <numFmt numFmtId="206" formatCode="_(* #,##0_);_(* \(#,##0\);_(* &quot;-&quot;_);_(@_)"/>
    <numFmt numFmtId="207" formatCode="_(&quot;$&quot;* #,##0.00_);_(&quot;$&quot;* \(#,##0.00\);_(&quot;$&quot;* &quot;-&quot;??_);_(@_)"/>
    <numFmt numFmtId="208" formatCode="_(* #,##0.00_);_(* \(#,##0.00\);_(* &quot;-&quot;??_);_(@_)"/>
    <numFmt numFmtId="209" formatCode="#,##0.00_р_."/>
    <numFmt numFmtId="210" formatCode="_(* #,##0.0_);_(* \(#,##0.0\);_(* &quot;-&quot;??_);_(@_)"/>
    <numFmt numFmtId="211" formatCode="_(* #,##0_);_(* \(#,##0\);_(* &quot;-&quot;??_);_(@_)"/>
    <numFmt numFmtId="212" formatCode="#,##0.0_р_."/>
    <numFmt numFmtId="213" formatCode="#,##0_р_."/>
    <numFmt numFmtId="214" formatCode="[$-FC19]d\ mmmm\ yyyy\ &quot;г.&quot;"/>
    <numFmt numFmtId="215" formatCode="#,##0.00\ _р_."/>
    <numFmt numFmtId="216" formatCode="0.0"/>
  </numFmts>
  <fonts count="4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Arial Cyr"/>
      <family val="2"/>
    </font>
    <font>
      <b/>
      <sz val="16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2"/>
      <name val="Arial Cyr"/>
      <family val="2"/>
    </font>
    <font>
      <b/>
      <sz val="12"/>
      <color indexed="8"/>
      <name val="Times New Roman"/>
      <family val="1"/>
    </font>
    <font>
      <sz val="14"/>
      <name val="Arial Cyr"/>
      <family val="2"/>
    </font>
    <font>
      <b/>
      <sz val="9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12"/>
      <name val="Times New Roman"/>
      <family val="1"/>
    </font>
    <font>
      <sz val="12"/>
      <color indexed="18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Times New Roman"/>
      <family val="1"/>
    </font>
    <font>
      <sz val="13"/>
      <name val="Arial Cyr"/>
      <family val="2"/>
    </font>
    <font>
      <b/>
      <sz val="14"/>
      <color indexed="12"/>
      <name val="Times New Roman"/>
      <family val="1"/>
    </font>
    <font>
      <b/>
      <sz val="14"/>
      <color indexed="18"/>
      <name val="Times New Roman"/>
      <family val="1"/>
    </font>
    <font>
      <sz val="14"/>
      <color indexed="18"/>
      <name val="Arial Cyr"/>
      <family val="2"/>
    </font>
    <font>
      <b/>
      <sz val="9"/>
      <color indexed="12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5" fillId="0" borderId="0" applyNumberFormat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63">
    <xf numFmtId="0" fontId="0" fillId="0" borderId="0" xfId="0" applyAlignment="1">
      <alignment/>
    </xf>
    <xf numFmtId="0" fontId="19" fillId="0" borderId="0" xfId="54" applyFont="1" applyAlignment="1">
      <alignment horizontal="center" vertical="center"/>
      <protection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1" fillId="0" borderId="0" xfId="53" applyFont="1" applyBorder="1" applyAlignment="1">
      <alignment horizontal="center" vertical="center"/>
      <protection/>
    </xf>
    <xf numFmtId="0" fontId="21" fillId="0" borderId="10" xfId="53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191" fontId="21" fillId="0" borderId="11" xfId="53" applyNumberFormat="1" applyFont="1" applyFill="1" applyBorder="1" applyAlignment="1">
      <alignment vertical="center"/>
      <protection/>
    </xf>
    <xf numFmtId="0" fontId="21" fillId="0" borderId="10" xfId="53" applyFont="1" applyFill="1" applyBorder="1" applyAlignment="1">
      <alignment horizontal="left" vertical="center"/>
      <protection/>
    </xf>
    <xf numFmtId="0" fontId="21" fillId="0" borderId="12" xfId="53" applyFont="1" applyFill="1" applyBorder="1" applyAlignment="1">
      <alignment horizontal="center" vertical="center"/>
      <protection/>
    </xf>
    <xf numFmtId="0" fontId="23" fillId="0" borderId="0" xfId="53" applyNumberFormat="1" applyFont="1" applyBorder="1" applyAlignment="1">
      <alignment vertical="center" wrapText="1"/>
      <protection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91" fontId="21" fillId="0" borderId="13" xfId="53" applyNumberFormat="1" applyFont="1" applyBorder="1" applyAlignment="1">
      <alignment horizontal="right" vertical="center" wrapText="1"/>
      <protection/>
    </xf>
    <xf numFmtId="0" fontId="23" fillId="0" borderId="0" xfId="53" applyNumberFormat="1" applyFont="1" applyBorder="1" applyAlignment="1">
      <alignment horizontal="left" vertical="center" wrapText="1"/>
      <protection/>
    </xf>
    <xf numFmtId="0" fontId="39" fillId="0" borderId="0" xfId="53" applyNumberFormat="1" applyFont="1" applyBorder="1" applyAlignment="1">
      <alignment horizontal="center" vertical="center" wrapText="1"/>
      <protection/>
    </xf>
    <xf numFmtId="0" fontId="25" fillId="0" borderId="14" xfId="53" applyNumberFormat="1" applyFont="1" applyBorder="1" applyAlignment="1">
      <alignment horizontal="center" vertical="center" wrapText="1"/>
      <protection/>
    </xf>
    <xf numFmtId="193" fontId="21" fillId="0" borderId="15" xfId="53" applyNumberFormat="1" applyFont="1" applyFill="1" applyBorder="1" applyAlignment="1">
      <alignment horizontal="center" vertical="center" wrapText="1"/>
      <protection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5" fillId="0" borderId="18" xfId="53" applyNumberFormat="1" applyFont="1" applyBorder="1" applyAlignment="1">
      <alignment horizontal="center" vertical="center" wrapText="1"/>
      <protection/>
    </xf>
    <xf numFmtId="1" fontId="23" fillId="0" borderId="19" xfId="53" applyNumberFormat="1" applyFont="1" applyBorder="1" applyAlignment="1">
      <alignment horizontal="center" vertical="center" wrapText="1"/>
      <protection/>
    </xf>
    <xf numFmtId="191" fontId="21" fillId="0" borderId="13" xfId="53" applyNumberFormat="1" applyFont="1" applyFill="1" applyBorder="1" applyAlignment="1">
      <alignment vertical="center"/>
      <protection/>
    </xf>
    <xf numFmtId="191" fontId="21" fillId="0" borderId="13" xfId="53" applyNumberFormat="1" applyFont="1" applyFill="1" applyBorder="1" applyAlignment="1">
      <alignment horizontal="right" vertical="center"/>
      <protection/>
    </xf>
    <xf numFmtId="191" fontId="21" fillId="0" borderId="19" xfId="53" applyNumberFormat="1" applyFont="1" applyFill="1" applyBorder="1" applyAlignment="1">
      <alignment horizontal="right" vertical="center"/>
      <protection/>
    </xf>
    <xf numFmtId="0" fontId="21" fillId="0" borderId="20" xfId="53" applyFont="1" applyBorder="1" applyAlignment="1">
      <alignment horizontal="center" vertical="center" wrapText="1"/>
      <protection/>
    </xf>
    <xf numFmtId="0" fontId="21" fillId="0" borderId="18" xfId="53" applyFont="1" applyBorder="1" applyAlignment="1">
      <alignment horizontal="center" vertical="center" wrapText="1"/>
      <protection/>
    </xf>
    <xf numFmtId="182" fontId="24" fillId="0" borderId="21" xfId="0" applyNumberFormat="1" applyFont="1" applyBorder="1" applyAlignment="1">
      <alignment horizontal="center" vertical="center" wrapText="1"/>
    </xf>
    <xf numFmtId="182" fontId="24" fillId="0" borderId="22" xfId="0" applyNumberFormat="1" applyFont="1" applyFill="1" applyBorder="1" applyAlignment="1">
      <alignment horizontal="center" vertical="center" wrapText="1"/>
    </xf>
    <xf numFmtId="193" fontId="33" fillId="0" borderId="23" xfId="53" applyNumberFormat="1" applyFont="1" applyFill="1" applyBorder="1" applyAlignment="1">
      <alignment horizontal="center" vertical="center" wrapText="1"/>
      <protection/>
    </xf>
    <xf numFmtId="191" fontId="21" fillId="0" borderId="24" xfId="53" applyNumberFormat="1" applyFont="1" applyFill="1" applyBorder="1" applyAlignment="1">
      <alignment vertical="center"/>
      <protection/>
    </xf>
    <xf numFmtId="0" fontId="21" fillId="0" borderId="25" xfId="53" applyFont="1" applyBorder="1" applyAlignment="1">
      <alignment horizontal="center" vertical="center"/>
      <protection/>
    </xf>
    <xf numFmtId="190" fontId="29" fillId="0" borderId="26" xfId="53" applyNumberFormat="1" applyFont="1" applyBorder="1" applyAlignment="1">
      <alignment horizontal="center" vertical="center" wrapText="1"/>
      <protection/>
    </xf>
    <xf numFmtId="190" fontId="29" fillId="0" borderId="27" xfId="53" applyNumberFormat="1" applyFont="1" applyBorder="1" applyAlignment="1">
      <alignment horizontal="center" vertical="center" wrapText="1"/>
      <protection/>
    </xf>
    <xf numFmtId="0" fontId="29" fillId="0" borderId="28" xfId="53" applyFont="1" applyBorder="1" applyAlignment="1">
      <alignment horizontal="center" vertical="center"/>
      <protection/>
    </xf>
    <xf numFmtId="0" fontId="21" fillId="0" borderId="29" xfId="53" applyFont="1" applyBorder="1" applyAlignment="1">
      <alignment horizontal="center" vertical="center"/>
      <protection/>
    </xf>
    <xf numFmtId="190" fontId="29" fillId="0" borderId="30" xfId="53" applyNumberFormat="1" applyFont="1" applyBorder="1" applyAlignment="1">
      <alignment horizontal="center" vertical="center" wrapText="1"/>
      <protection/>
    </xf>
    <xf numFmtId="0" fontId="21" fillId="0" borderId="31" xfId="53" applyFont="1" applyBorder="1" applyAlignment="1">
      <alignment vertical="center"/>
      <protection/>
    </xf>
    <xf numFmtId="191" fontId="21" fillId="0" borderId="13" xfId="0" applyNumberFormat="1" applyFont="1" applyFill="1" applyBorder="1" applyAlignment="1">
      <alignment horizontal="right"/>
    </xf>
    <xf numFmtId="191" fontId="30" fillId="0" borderId="32" xfId="0" applyNumberFormat="1" applyFont="1" applyFill="1" applyBorder="1" applyAlignment="1">
      <alignment horizontal="right"/>
    </xf>
    <xf numFmtId="191" fontId="32" fillId="0" borderId="24" xfId="0" applyNumberFormat="1" applyFont="1" applyFill="1" applyBorder="1" applyAlignment="1">
      <alignment horizontal="right"/>
    </xf>
    <xf numFmtId="190" fontId="42" fillId="0" borderId="33" xfId="53" applyNumberFormat="1" applyFont="1" applyBorder="1" applyAlignment="1">
      <alignment horizontal="center" vertical="center" wrapText="1"/>
      <protection/>
    </xf>
    <xf numFmtId="190" fontId="42" fillId="0" borderId="22" xfId="53" applyNumberFormat="1" applyFont="1" applyBorder="1" applyAlignment="1">
      <alignment horizontal="center" vertical="center" wrapText="1"/>
      <protection/>
    </xf>
    <xf numFmtId="0" fontId="20" fillId="0" borderId="14" xfId="53" applyFont="1" applyBorder="1" applyAlignment="1">
      <alignment horizontal="center" vertical="center" wrapText="1"/>
      <protection/>
    </xf>
    <xf numFmtId="182" fontId="43" fillId="0" borderId="10" xfId="0" applyNumberFormat="1" applyFont="1" applyFill="1" applyBorder="1" applyAlignment="1">
      <alignment/>
    </xf>
    <xf numFmtId="182" fontId="43" fillId="0" borderId="21" xfId="0" applyNumberFormat="1" applyFont="1" applyFill="1" applyBorder="1" applyAlignment="1">
      <alignment/>
    </xf>
    <xf numFmtId="182" fontId="24" fillId="0" borderId="34" xfId="0" applyNumberFormat="1" applyFont="1" applyFill="1" applyBorder="1" applyAlignment="1">
      <alignment/>
    </xf>
    <xf numFmtId="191" fontId="24" fillId="0" borderId="13" xfId="53" applyNumberFormat="1" applyFont="1" applyBorder="1" applyAlignment="1">
      <alignment horizontal="right" vertical="center" wrapText="1"/>
      <protection/>
    </xf>
    <xf numFmtId="182" fontId="43" fillId="0" borderId="21" xfId="0" applyNumberFormat="1" applyFont="1" applyBorder="1" applyAlignment="1">
      <alignment horizontal="right"/>
    </xf>
    <xf numFmtId="182" fontId="32" fillId="0" borderId="34" xfId="0" applyNumberFormat="1" applyFont="1" applyBorder="1" applyAlignment="1">
      <alignment horizontal="right"/>
    </xf>
    <xf numFmtId="182" fontId="43" fillId="0" borderId="10" xfId="0" applyNumberFormat="1" applyFont="1" applyBorder="1" applyAlignment="1">
      <alignment horizontal="right"/>
    </xf>
    <xf numFmtId="182" fontId="43" fillId="0" borderId="21" xfId="53" applyNumberFormat="1" applyFont="1" applyBorder="1" applyAlignment="1">
      <alignment horizontal="center" vertical="center" wrapText="1"/>
      <protection/>
    </xf>
    <xf numFmtId="182" fontId="24" fillId="0" borderId="34" xfId="53" applyNumberFormat="1" applyFont="1" applyBorder="1" applyAlignment="1">
      <alignment horizontal="center" vertical="center" wrapText="1"/>
      <protection/>
    </xf>
    <xf numFmtId="182" fontId="43" fillId="0" borderId="10" xfId="53" applyNumberFormat="1" applyFont="1" applyBorder="1" applyAlignment="1">
      <alignment vertical="center" wrapText="1"/>
      <protection/>
    </xf>
    <xf numFmtId="182" fontId="43" fillId="0" borderId="21" xfId="53" applyNumberFormat="1" applyFont="1" applyBorder="1" applyAlignment="1">
      <alignment vertical="center" wrapText="1"/>
      <protection/>
    </xf>
    <xf numFmtId="182" fontId="24" fillId="0" borderId="34" xfId="53" applyNumberFormat="1" applyFont="1" applyBorder="1" applyAlignment="1">
      <alignment vertical="center" wrapText="1"/>
      <protection/>
    </xf>
    <xf numFmtId="182" fontId="43" fillId="0" borderId="21" xfId="0" applyNumberFormat="1" applyFont="1" applyFill="1" applyBorder="1" applyAlignment="1">
      <alignment/>
    </xf>
    <xf numFmtId="182" fontId="24" fillId="0" borderId="34" xfId="0" applyNumberFormat="1" applyFont="1" applyFill="1" applyBorder="1" applyAlignment="1">
      <alignment/>
    </xf>
    <xf numFmtId="182" fontId="43" fillId="0" borderId="10" xfId="53" applyNumberFormat="1" applyFont="1" applyBorder="1" applyAlignment="1">
      <alignment vertical="center" wrapText="1"/>
      <protection/>
    </xf>
    <xf numFmtId="182" fontId="43" fillId="0" borderId="21" xfId="53" applyNumberFormat="1" applyFont="1" applyBorder="1" applyAlignment="1">
      <alignment vertical="center" wrapText="1"/>
      <protection/>
    </xf>
    <xf numFmtId="182" fontId="24" fillId="0" borderId="34" xfId="53" applyNumberFormat="1" applyFont="1" applyBorder="1" applyAlignment="1">
      <alignment vertical="center" wrapText="1"/>
      <protection/>
    </xf>
    <xf numFmtId="182" fontId="44" fillId="0" borderId="21" xfId="0" applyNumberFormat="1" applyFont="1" applyBorder="1" applyAlignment="1">
      <alignment/>
    </xf>
    <xf numFmtId="182" fontId="0" fillId="0" borderId="34" xfId="0" applyNumberFormat="1" applyFont="1" applyBorder="1" applyAlignment="1">
      <alignment/>
    </xf>
    <xf numFmtId="191" fontId="24" fillId="0" borderId="19" xfId="53" applyNumberFormat="1" applyFont="1" applyBorder="1" applyAlignment="1">
      <alignment horizontal="right"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191" fontId="24" fillId="0" borderId="0" xfId="53" applyNumberFormat="1" applyFont="1" applyBorder="1" applyAlignment="1">
      <alignment horizontal="right" vertical="center" wrapText="1"/>
      <protection/>
    </xf>
    <xf numFmtId="182" fontId="43" fillId="0" borderId="0" xfId="0" applyNumberFormat="1" applyFont="1" applyBorder="1" applyAlignment="1">
      <alignment/>
    </xf>
    <xf numFmtId="182" fontId="3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82" fontId="43" fillId="0" borderId="0" xfId="0" applyNumberFormat="1" applyFont="1" applyBorder="1" applyAlignment="1">
      <alignment horizontal="center"/>
    </xf>
    <xf numFmtId="182" fontId="32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/>
    </xf>
    <xf numFmtId="190" fontId="29" fillId="0" borderId="36" xfId="53" applyNumberFormat="1" applyFont="1" applyBorder="1" applyAlignment="1">
      <alignment horizontal="center" vertical="center" wrapText="1"/>
      <protection/>
    </xf>
    <xf numFmtId="0" fontId="20" fillId="0" borderId="37" xfId="53" applyFont="1" applyBorder="1" applyAlignment="1">
      <alignment horizontal="center" vertical="center" wrapText="1"/>
      <protection/>
    </xf>
    <xf numFmtId="182" fontId="43" fillId="0" borderId="12" xfId="53" applyNumberFormat="1" applyFont="1" applyBorder="1" applyAlignment="1">
      <alignment vertical="center" wrapText="1"/>
      <protection/>
    </xf>
    <xf numFmtId="182" fontId="43" fillId="0" borderId="38" xfId="53" applyNumberFormat="1" applyFont="1" applyBorder="1" applyAlignment="1">
      <alignment vertical="center" wrapText="1"/>
      <protection/>
    </xf>
    <xf numFmtId="182" fontId="44" fillId="0" borderId="38" xfId="0" applyNumberFormat="1" applyFont="1" applyBorder="1" applyAlignment="1">
      <alignment/>
    </xf>
    <xf numFmtId="182" fontId="0" fillId="0" borderId="23" xfId="0" applyNumberFormat="1" applyFont="1" applyBorder="1" applyAlignment="1">
      <alignment/>
    </xf>
    <xf numFmtId="49" fontId="21" fillId="0" borderId="33" xfId="53" applyNumberFormat="1" applyFont="1" applyBorder="1" applyAlignment="1">
      <alignment horizontal="center" vertical="center"/>
      <protection/>
    </xf>
    <xf numFmtId="49" fontId="21" fillId="0" borderId="10" xfId="53" applyNumberFormat="1" applyFont="1" applyBorder="1" applyAlignment="1">
      <alignment horizontal="center" vertical="center"/>
      <protection/>
    </xf>
    <xf numFmtId="49" fontId="21" fillId="0" borderId="12" xfId="53" applyNumberFormat="1" applyFont="1" applyBorder="1" applyAlignment="1">
      <alignment horizontal="center" vertical="center"/>
      <protection/>
    </xf>
    <xf numFmtId="182" fontId="24" fillId="0" borderId="38" xfId="0" applyNumberFormat="1" applyFont="1" applyBorder="1" applyAlignment="1">
      <alignment horizontal="center" vertical="center" wrapText="1"/>
    </xf>
    <xf numFmtId="0" fontId="21" fillId="0" borderId="18" xfId="53" applyFont="1" applyBorder="1" applyAlignment="1">
      <alignment horizontal="center" vertical="center"/>
      <protection/>
    </xf>
    <xf numFmtId="4" fontId="31" fillId="0" borderId="13" xfId="53" applyNumberFormat="1" applyFont="1" applyFill="1" applyBorder="1" applyAlignment="1">
      <alignment horizontal="center" vertical="center"/>
      <protection/>
    </xf>
    <xf numFmtId="4" fontId="21" fillId="0" borderId="13" xfId="53" applyNumberFormat="1" applyFont="1" applyFill="1" applyBorder="1" applyAlignment="1">
      <alignment horizontal="center" vertical="center"/>
      <protection/>
    </xf>
    <xf numFmtId="4" fontId="21" fillId="0" borderId="19" xfId="53" applyNumberFormat="1" applyFont="1" applyFill="1" applyBorder="1" applyAlignment="1">
      <alignment horizontal="center" vertical="center"/>
      <protection/>
    </xf>
    <xf numFmtId="4" fontId="21" fillId="0" borderId="14" xfId="53" applyNumberFormat="1" applyFont="1" applyBorder="1" applyAlignment="1">
      <alignment horizontal="center" vertical="center" wrapText="1"/>
      <protection/>
    </xf>
    <xf numFmtId="4" fontId="21" fillId="0" borderId="34" xfId="53" applyNumberFormat="1" applyFont="1" applyBorder="1" applyAlignment="1">
      <alignment horizontal="center" vertical="center" wrapText="1"/>
      <protection/>
    </xf>
    <xf numFmtId="4" fontId="21" fillId="0" borderId="34" xfId="53" applyNumberFormat="1" applyFont="1" applyFill="1" applyBorder="1" applyAlignment="1">
      <alignment horizontal="center" vertical="center" wrapText="1"/>
      <protection/>
    </xf>
    <xf numFmtId="4" fontId="27" fillId="0" borderId="34" xfId="53" applyNumberFormat="1" applyFont="1" applyBorder="1" applyAlignment="1">
      <alignment horizontal="center" vertical="center" wrapText="1"/>
      <protection/>
    </xf>
    <xf numFmtId="4" fontId="30" fillId="0" borderId="34" xfId="53" applyNumberFormat="1" applyFont="1" applyFill="1" applyBorder="1" applyAlignment="1">
      <alignment horizontal="center" vertical="center" wrapText="1"/>
      <protection/>
    </xf>
    <xf numFmtId="4" fontId="27" fillId="0" borderId="34" xfId="53" applyNumberFormat="1" applyFont="1" applyFill="1" applyBorder="1" applyAlignment="1">
      <alignment horizontal="center" vertical="center" wrapText="1"/>
      <protection/>
    </xf>
    <xf numFmtId="4" fontId="27" fillId="24" borderId="34" xfId="53" applyNumberFormat="1" applyFont="1" applyFill="1" applyBorder="1" applyAlignment="1">
      <alignment horizontal="center" vertical="center" wrapText="1"/>
      <protection/>
    </xf>
    <xf numFmtId="4" fontId="27" fillId="24" borderId="34" xfId="0" applyNumberFormat="1" applyFont="1" applyFill="1" applyBorder="1" applyAlignment="1">
      <alignment horizontal="center" vertical="center"/>
    </xf>
    <xf numFmtId="4" fontId="34" fillId="24" borderId="34" xfId="53" applyNumberFormat="1" applyFont="1" applyFill="1" applyBorder="1" applyAlignment="1">
      <alignment horizontal="center" vertical="center" wrapText="1"/>
      <protection/>
    </xf>
    <xf numFmtId="0" fontId="21" fillId="0" borderId="21" xfId="53" applyFont="1" applyBorder="1" applyAlignment="1">
      <alignment horizontal="center" vertical="center" wrapText="1" shrinkToFit="1"/>
      <protection/>
    </xf>
    <xf numFmtId="4" fontId="27" fillId="24" borderId="23" xfId="53" applyNumberFormat="1" applyFont="1" applyFill="1" applyBorder="1" applyAlignment="1">
      <alignment horizontal="center" vertical="center" wrapText="1"/>
      <protection/>
    </xf>
    <xf numFmtId="182" fontId="43" fillId="0" borderId="21" xfId="0" applyNumberFormat="1" applyFont="1" applyBorder="1" applyAlignment="1">
      <alignment horizontal="left"/>
    </xf>
    <xf numFmtId="0" fontId="24" fillId="24" borderId="21" xfId="0" applyFont="1" applyFill="1" applyBorder="1" applyAlignment="1">
      <alignment horizontal="left" vertical="top" wrapText="1"/>
    </xf>
    <xf numFmtId="0" fontId="37" fillId="24" borderId="21" xfId="53" applyFont="1" applyFill="1" applyBorder="1" applyAlignment="1">
      <alignment horizontal="left" vertical="center" wrapText="1"/>
      <protection/>
    </xf>
    <xf numFmtId="0" fontId="21" fillId="0" borderId="0" xfId="53" applyFont="1" applyBorder="1" applyAlignment="1">
      <alignment horizontal="left" vertical="center" wrapText="1"/>
      <protection/>
    </xf>
    <xf numFmtId="0" fontId="45" fillId="0" borderId="0" xfId="0" applyFont="1" applyBorder="1" applyAlignment="1">
      <alignment horizontal="left" vertical="center" wrapText="1"/>
    </xf>
    <xf numFmtId="0" fontId="46" fillId="0" borderId="0" xfId="0" applyFont="1" applyAlignment="1">
      <alignment horizontal="left"/>
    </xf>
    <xf numFmtId="0" fontId="23" fillId="0" borderId="0" xfId="53" applyFont="1" applyBorder="1" applyAlignment="1">
      <alignment horizontal="left" vertical="center" wrapText="1"/>
      <protection/>
    </xf>
    <xf numFmtId="0" fontId="0" fillId="0" borderId="0" xfId="0" applyBorder="1" applyAlignment="1">
      <alignment horizontal="left" vertical="center"/>
    </xf>
    <xf numFmtId="0" fontId="26" fillId="0" borderId="0" xfId="0" applyFont="1" applyAlignment="1">
      <alignment horizontal="right"/>
    </xf>
    <xf numFmtId="0" fontId="26" fillId="0" borderId="0" xfId="0" applyFont="1" applyBorder="1" applyAlignment="1">
      <alignment horizontal="center"/>
    </xf>
    <xf numFmtId="0" fontId="28" fillId="0" borderId="0" xfId="0" applyFont="1" applyAlignment="1">
      <alignment horizontal="right"/>
    </xf>
    <xf numFmtId="0" fontId="30" fillId="0" borderId="39" xfId="0" applyNumberFormat="1" applyFont="1" applyFill="1" applyBorder="1" applyAlignment="1">
      <alignment horizontal="center" vertical="center"/>
    </xf>
    <xf numFmtId="0" fontId="30" fillId="0" borderId="40" xfId="0" applyNumberFormat="1" applyFont="1" applyFill="1" applyBorder="1" applyAlignment="1">
      <alignment horizontal="center" vertical="center"/>
    </xf>
    <xf numFmtId="0" fontId="30" fillId="0" borderId="41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1" fillId="0" borderId="21" xfId="53" applyFont="1" applyFill="1" applyBorder="1" applyAlignment="1">
      <alignment horizontal="left" vertical="center"/>
      <protection/>
    </xf>
    <xf numFmtId="0" fontId="21" fillId="0" borderId="42" xfId="53" applyFont="1" applyFill="1" applyBorder="1" applyAlignment="1">
      <alignment horizontal="left" vertical="center"/>
      <protection/>
    </xf>
    <xf numFmtId="0" fontId="24" fillId="0" borderId="21" xfId="53" applyFont="1" applyFill="1" applyBorder="1" applyAlignment="1">
      <alignment horizontal="left" vertical="center"/>
      <protection/>
    </xf>
    <xf numFmtId="0" fontId="24" fillId="0" borderId="42" xfId="53" applyFont="1" applyFill="1" applyBorder="1" applyAlignment="1">
      <alignment horizontal="left" vertical="center"/>
      <protection/>
    </xf>
    <xf numFmtId="182" fontId="40" fillId="0" borderId="43" xfId="0" applyNumberFormat="1" applyFont="1" applyFill="1" applyBorder="1" applyAlignment="1">
      <alignment horizontal="center" vertical="center"/>
    </xf>
    <xf numFmtId="0" fontId="41" fillId="0" borderId="44" xfId="0" applyFont="1" applyBorder="1" applyAlignment="1">
      <alignment horizontal="center" vertical="center"/>
    </xf>
    <xf numFmtId="0" fontId="41" fillId="0" borderId="45" xfId="0" applyFont="1" applyBorder="1" applyAlignment="1">
      <alignment horizontal="center" vertical="center"/>
    </xf>
    <xf numFmtId="0" fontId="39" fillId="0" borderId="35" xfId="53" applyNumberFormat="1" applyFont="1" applyBorder="1" applyAlignment="1">
      <alignment horizontal="center" vertical="center" wrapText="1"/>
      <protection/>
    </xf>
    <xf numFmtId="0" fontId="39" fillId="0" borderId="28" xfId="53" applyNumberFormat="1" applyFont="1" applyBorder="1" applyAlignment="1">
      <alignment horizontal="center" vertical="center" wrapText="1"/>
      <protection/>
    </xf>
    <xf numFmtId="0" fontId="21" fillId="0" borderId="46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1" fillId="0" borderId="42" xfId="53" applyFont="1" applyBorder="1" applyAlignment="1">
      <alignment horizontal="center" vertical="center" wrapText="1" shrinkToFit="1"/>
      <protection/>
    </xf>
    <xf numFmtId="0" fontId="21" fillId="0" borderId="11" xfId="53" applyFont="1" applyBorder="1" applyAlignment="1">
      <alignment horizontal="center" vertical="center" wrapText="1" shrinkToFit="1"/>
      <protection/>
    </xf>
    <xf numFmtId="0" fontId="21" fillId="0" borderId="22" xfId="53" applyFont="1" applyBorder="1" applyAlignment="1">
      <alignment vertical="center" wrapText="1"/>
      <protection/>
    </xf>
    <xf numFmtId="0" fontId="21" fillId="0" borderId="33" xfId="53" applyFont="1" applyBorder="1" applyAlignment="1">
      <alignment horizontal="center" vertical="center"/>
      <protection/>
    </xf>
    <xf numFmtId="0" fontId="21" fillId="0" borderId="22" xfId="53" applyFont="1" applyBorder="1" applyAlignment="1">
      <alignment horizontal="center" vertical="center"/>
      <protection/>
    </xf>
    <xf numFmtId="0" fontId="21" fillId="0" borderId="49" xfId="53" applyFont="1" applyBorder="1" applyAlignment="1">
      <alignment horizontal="center" vertical="center"/>
      <protection/>
    </xf>
    <xf numFmtId="0" fontId="21" fillId="0" borderId="50" xfId="53" applyFont="1" applyFill="1" applyBorder="1" applyAlignment="1">
      <alignment horizontal="left" vertical="center"/>
      <protection/>
    </xf>
    <xf numFmtId="0" fontId="21" fillId="0" borderId="51" xfId="53" applyFont="1" applyFill="1" applyBorder="1" applyAlignment="1">
      <alignment horizontal="left" vertical="center"/>
      <protection/>
    </xf>
    <xf numFmtId="0" fontId="33" fillId="0" borderId="35" xfId="53" applyFont="1" applyBorder="1" applyAlignment="1">
      <alignment horizontal="center" vertical="center" wrapText="1"/>
      <protection/>
    </xf>
    <xf numFmtId="0" fontId="33" fillId="0" borderId="52" xfId="53" applyFont="1" applyBorder="1" applyAlignment="1">
      <alignment horizontal="center" vertical="center" wrapText="1"/>
      <protection/>
    </xf>
    <xf numFmtId="0" fontId="33" fillId="0" borderId="28" xfId="53" applyFont="1" applyBorder="1" applyAlignment="1">
      <alignment horizontal="center" vertical="center" wrapText="1"/>
      <protection/>
    </xf>
    <xf numFmtId="191" fontId="32" fillId="0" borderId="53" xfId="0" applyNumberFormat="1" applyFont="1" applyFill="1" applyBorder="1" applyAlignment="1">
      <alignment horizontal="center"/>
    </xf>
    <xf numFmtId="191" fontId="32" fillId="0" borderId="11" xfId="0" applyNumberFormat="1" applyFont="1" applyFill="1" applyBorder="1" applyAlignment="1">
      <alignment horizontal="center"/>
    </xf>
    <xf numFmtId="191" fontId="32" fillId="0" borderId="24" xfId="0" applyNumberFormat="1" applyFont="1" applyFill="1" applyBorder="1" applyAlignment="1">
      <alignment horizontal="center"/>
    </xf>
    <xf numFmtId="0" fontId="25" fillId="0" borderId="33" xfId="53" applyNumberFormat="1" applyFont="1" applyBorder="1" applyAlignment="1">
      <alignment horizontal="center" vertical="center" wrapText="1"/>
      <protection/>
    </xf>
    <xf numFmtId="0" fontId="25" fillId="0" borderId="22" xfId="53" applyNumberFormat="1" applyFont="1" applyBorder="1" applyAlignment="1">
      <alignment horizontal="center" vertical="center" wrapText="1"/>
      <protection/>
    </xf>
    <xf numFmtId="193" fontId="33" fillId="0" borderId="12" xfId="53" applyNumberFormat="1" applyFont="1" applyFill="1" applyBorder="1" applyAlignment="1">
      <alignment horizontal="center" vertical="center" wrapText="1"/>
      <protection/>
    </xf>
    <xf numFmtId="193" fontId="33" fillId="0" borderId="38" xfId="53" applyNumberFormat="1" applyFont="1" applyFill="1" applyBorder="1" applyAlignment="1">
      <alignment horizontal="center" vertical="center" wrapText="1"/>
      <protection/>
    </xf>
    <xf numFmtId="0" fontId="19" fillId="0" borderId="48" xfId="54" applyFont="1" applyBorder="1" applyAlignment="1">
      <alignment horizontal="center" vertical="center"/>
      <protection/>
    </xf>
    <xf numFmtId="0" fontId="19" fillId="0" borderId="52" xfId="54" applyFont="1" applyBorder="1" applyAlignment="1">
      <alignment horizontal="center" vertical="center"/>
      <protection/>
    </xf>
    <xf numFmtId="191" fontId="32" fillId="0" borderId="51" xfId="0" applyNumberFormat="1" applyFont="1" applyFill="1" applyBorder="1" applyAlignment="1">
      <alignment horizontal="center"/>
    </xf>
    <xf numFmtId="191" fontId="32" fillId="0" borderId="54" xfId="0" applyNumberFormat="1" applyFont="1" applyFill="1" applyBorder="1" applyAlignment="1">
      <alignment horizontal="center"/>
    </xf>
    <xf numFmtId="0" fontId="37" fillId="24" borderId="42" xfId="53" applyFont="1" applyFill="1" applyBorder="1" applyAlignment="1">
      <alignment horizontal="left" vertical="center" wrapText="1"/>
      <protection/>
    </xf>
    <xf numFmtId="0" fontId="37" fillId="24" borderId="32" xfId="53" applyFont="1" applyFill="1" applyBorder="1" applyAlignment="1">
      <alignment horizontal="left" vertical="center" wrapText="1"/>
      <protection/>
    </xf>
    <xf numFmtId="0" fontId="21" fillId="24" borderId="21" xfId="53" applyFont="1" applyFill="1" applyBorder="1" applyAlignment="1">
      <alignment vertical="center" wrapText="1"/>
      <protection/>
    </xf>
    <xf numFmtId="0" fontId="21" fillId="0" borderId="21" xfId="53" applyFont="1" applyBorder="1" applyAlignment="1">
      <alignment vertical="center" wrapText="1"/>
      <protection/>
    </xf>
    <xf numFmtId="0" fontId="21" fillId="24" borderId="21" xfId="0" applyFont="1" applyFill="1" applyBorder="1" applyAlignment="1">
      <alignment horizontal="left" vertical="center" wrapText="1"/>
    </xf>
    <xf numFmtId="0" fontId="23" fillId="0" borderId="0" xfId="53" applyNumberFormat="1" applyFont="1" applyBorder="1" applyAlignment="1">
      <alignment horizontal="left" vertical="center" wrapText="1"/>
      <protection/>
    </xf>
    <xf numFmtId="0" fontId="19" fillId="0" borderId="0" xfId="0" applyFont="1" applyAlignment="1">
      <alignment horizontal="left" wrapText="1"/>
    </xf>
    <xf numFmtId="0" fontId="24" fillId="0" borderId="42" xfId="53" applyFont="1" applyBorder="1" applyAlignment="1">
      <alignment horizontal="left" vertical="center" wrapText="1"/>
      <protection/>
    </xf>
    <xf numFmtId="0" fontId="24" fillId="0" borderId="32" xfId="53" applyFont="1" applyBorder="1" applyAlignment="1">
      <alignment horizontal="left" vertical="center" wrapText="1"/>
      <protection/>
    </xf>
    <xf numFmtId="0" fontId="37" fillId="0" borderId="42" xfId="53" applyFont="1" applyBorder="1" applyAlignment="1">
      <alignment horizontal="left" vertical="center" wrapText="1"/>
      <protection/>
    </xf>
    <xf numFmtId="0" fontId="37" fillId="0" borderId="32" xfId="53" applyFont="1" applyBorder="1" applyAlignment="1">
      <alignment horizontal="left" vertical="center" wrapText="1"/>
      <protection/>
    </xf>
    <xf numFmtId="0" fontId="21" fillId="24" borderId="21" xfId="0" applyFont="1" applyFill="1" applyBorder="1" applyAlignment="1">
      <alignment vertical="center" wrapText="1"/>
    </xf>
    <xf numFmtId="0" fontId="24" fillId="0" borderId="38" xfId="53" applyFont="1" applyBorder="1" applyAlignment="1">
      <alignment horizontal="left" vertical="top" wrapText="1"/>
      <protection/>
    </xf>
    <xf numFmtId="0" fontId="38" fillId="0" borderId="0" xfId="0" applyFont="1" applyBorder="1" applyAlignment="1">
      <alignment horizontal="center"/>
    </xf>
    <xf numFmtId="0" fontId="37" fillId="0" borderId="50" xfId="53" applyFont="1" applyBorder="1" applyAlignment="1">
      <alignment horizontal="center" vertical="top" wrapText="1"/>
      <protection/>
    </xf>
    <xf numFmtId="0" fontId="37" fillId="0" borderId="55" xfId="53" applyFont="1" applyBorder="1" applyAlignment="1">
      <alignment horizontal="center" vertical="top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сн. перерасход.ТСЖ" xfId="53"/>
    <cellStyle name="Обычный_Расчеты по ТСЖ-Топ7-факт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24</xdr:row>
      <xdr:rowOff>114300</xdr:rowOff>
    </xdr:from>
    <xdr:ext cx="85725" cy="4486275"/>
    <xdr:sp fLocksText="0">
      <xdr:nvSpPr>
        <xdr:cNvPr id="1" name="Text Box 5"/>
        <xdr:cNvSpPr txBox="1">
          <a:spLocks noChangeArrowheads="1"/>
        </xdr:cNvSpPr>
      </xdr:nvSpPr>
      <xdr:spPr>
        <a:xfrm>
          <a:off x="8877300" y="9610725"/>
          <a:ext cx="85725" cy="448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114300</xdr:rowOff>
    </xdr:from>
    <xdr:ext cx="85725" cy="4486275"/>
    <xdr:sp fLocksText="0">
      <xdr:nvSpPr>
        <xdr:cNvPr id="2" name="Text Box 5"/>
        <xdr:cNvSpPr txBox="1">
          <a:spLocks noChangeArrowheads="1"/>
        </xdr:cNvSpPr>
      </xdr:nvSpPr>
      <xdr:spPr>
        <a:xfrm>
          <a:off x="8877300" y="9610725"/>
          <a:ext cx="85725" cy="448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27</xdr:row>
      <xdr:rowOff>0</xdr:rowOff>
    </xdr:from>
    <xdr:ext cx="85725" cy="1504950"/>
    <xdr:sp fLocksText="0">
      <xdr:nvSpPr>
        <xdr:cNvPr id="3" name="Text Box 5"/>
        <xdr:cNvSpPr txBox="1">
          <a:spLocks noChangeArrowheads="1"/>
        </xdr:cNvSpPr>
      </xdr:nvSpPr>
      <xdr:spPr>
        <a:xfrm>
          <a:off x="8877300" y="10715625"/>
          <a:ext cx="85725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27</xdr:row>
      <xdr:rowOff>0</xdr:rowOff>
    </xdr:from>
    <xdr:ext cx="85725" cy="1504950"/>
    <xdr:sp fLocksText="0">
      <xdr:nvSpPr>
        <xdr:cNvPr id="4" name="Text Box 5"/>
        <xdr:cNvSpPr txBox="1">
          <a:spLocks noChangeArrowheads="1"/>
        </xdr:cNvSpPr>
      </xdr:nvSpPr>
      <xdr:spPr>
        <a:xfrm>
          <a:off x="8877300" y="10715625"/>
          <a:ext cx="85725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85725" cy="4486275"/>
    <xdr:sp fLocksText="0">
      <xdr:nvSpPr>
        <xdr:cNvPr id="5" name="Text Box 5"/>
        <xdr:cNvSpPr txBox="1">
          <a:spLocks noChangeArrowheads="1"/>
        </xdr:cNvSpPr>
      </xdr:nvSpPr>
      <xdr:spPr>
        <a:xfrm>
          <a:off x="8877300" y="9496425"/>
          <a:ext cx="85725" cy="448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85725" cy="4486275"/>
    <xdr:sp fLocksText="0">
      <xdr:nvSpPr>
        <xdr:cNvPr id="6" name="Text Box 5"/>
        <xdr:cNvSpPr txBox="1">
          <a:spLocks noChangeArrowheads="1"/>
        </xdr:cNvSpPr>
      </xdr:nvSpPr>
      <xdr:spPr>
        <a:xfrm>
          <a:off x="8877300" y="9496425"/>
          <a:ext cx="85725" cy="448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114300</xdr:rowOff>
    </xdr:from>
    <xdr:ext cx="85725" cy="1504950"/>
    <xdr:sp fLocksText="0">
      <xdr:nvSpPr>
        <xdr:cNvPr id="7" name="Text Box 5"/>
        <xdr:cNvSpPr txBox="1">
          <a:spLocks noChangeArrowheads="1"/>
        </xdr:cNvSpPr>
      </xdr:nvSpPr>
      <xdr:spPr>
        <a:xfrm>
          <a:off x="8877300" y="9610725"/>
          <a:ext cx="85725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114300</xdr:rowOff>
    </xdr:from>
    <xdr:ext cx="85725" cy="1504950"/>
    <xdr:sp fLocksText="0">
      <xdr:nvSpPr>
        <xdr:cNvPr id="8" name="Text Box 5"/>
        <xdr:cNvSpPr txBox="1">
          <a:spLocks noChangeArrowheads="1"/>
        </xdr:cNvSpPr>
      </xdr:nvSpPr>
      <xdr:spPr>
        <a:xfrm>
          <a:off x="8877300" y="9610725"/>
          <a:ext cx="85725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85725" cy="4486275"/>
    <xdr:sp fLocksText="0">
      <xdr:nvSpPr>
        <xdr:cNvPr id="9" name="Text Box 5"/>
        <xdr:cNvSpPr txBox="1">
          <a:spLocks noChangeArrowheads="1"/>
        </xdr:cNvSpPr>
      </xdr:nvSpPr>
      <xdr:spPr>
        <a:xfrm>
          <a:off x="8877300" y="9496425"/>
          <a:ext cx="85725" cy="448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85725" cy="4486275"/>
    <xdr:sp fLocksText="0">
      <xdr:nvSpPr>
        <xdr:cNvPr id="10" name="Text Box 5"/>
        <xdr:cNvSpPr txBox="1">
          <a:spLocks noChangeArrowheads="1"/>
        </xdr:cNvSpPr>
      </xdr:nvSpPr>
      <xdr:spPr>
        <a:xfrm>
          <a:off x="8877300" y="9496425"/>
          <a:ext cx="85725" cy="448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114300</xdr:rowOff>
    </xdr:from>
    <xdr:ext cx="85725" cy="1504950"/>
    <xdr:sp fLocksText="0">
      <xdr:nvSpPr>
        <xdr:cNvPr id="11" name="Text Box 5"/>
        <xdr:cNvSpPr txBox="1">
          <a:spLocks noChangeArrowheads="1"/>
        </xdr:cNvSpPr>
      </xdr:nvSpPr>
      <xdr:spPr>
        <a:xfrm>
          <a:off x="8877300" y="9610725"/>
          <a:ext cx="85725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114300</xdr:rowOff>
    </xdr:from>
    <xdr:ext cx="85725" cy="1504950"/>
    <xdr:sp fLocksText="0">
      <xdr:nvSpPr>
        <xdr:cNvPr id="12" name="Text Box 5"/>
        <xdr:cNvSpPr txBox="1">
          <a:spLocks noChangeArrowheads="1"/>
        </xdr:cNvSpPr>
      </xdr:nvSpPr>
      <xdr:spPr>
        <a:xfrm>
          <a:off x="8877300" y="9610725"/>
          <a:ext cx="85725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114300</xdr:rowOff>
    </xdr:from>
    <xdr:ext cx="85725" cy="4486275"/>
    <xdr:sp fLocksText="0">
      <xdr:nvSpPr>
        <xdr:cNvPr id="13" name="Text Box 5"/>
        <xdr:cNvSpPr txBox="1">
          <a:spLocks noChangeArrowheads="1"/>
        </xdr:cNvSpPr>
      </xdr:nvSpPr>
      <xdr:spPr>
        <a:xfrm>
          <a:off x="8877300" y="9372600"/>
          <a:ext cx="85725" cy="448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114300</xdr:rowOff>
    </xdr:from>
    <xdr:ext cx="85725" cy="4486275"/>
    <xdr:sp fLocksText="0">
      <xdr:nvSpPr>
        <xdr:cNvPr id="14" name="Text Box 5"/>
        <xdr:cNvSpPr txBox="1">
          <a:spLocks noChangeArrowheads="1"/>
        </xdr:cNvSpPr>
      </xdr:nvSpPr>
      <xdr:spPr>
        <a:xfrm>
          <a:off x="8877300" y="9372600"/>
          <a:ext cx="85725" cy="448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85725" cy="1504950"/>
    <xdr:sp fLocksText="0">
      <xdr:nvSpPr>
        <xdr:cNvPr id="15" name="Text Box 5"/>
        <xdr:cNvSpPr txBox="1">
          <a:spLocks noChangeArrowheads="1"/>
        </xdr:cNvSpPr>
      </xdr:nvSpPr>
      <xdr:spPr>
        <a:xfrm>
          <a:off x="8877300" y="9496425"/>
          <a:ext cx="85725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85725" cy="1504950"/>
    <xdr:sp fLocksText="0">
      <xdr:nvSpPr>
        <xdr:cNvPr id="16" name="Text Box 5"/>
        <xdr:cNvSpPr txBox="1">
          <a:spLocks noChangeArrowheads="1"/>
        </xdr:cNvSpPr>
      </xdr:nvSpPr>
      <xdr:spPr>
        <a:xfrm>
          <a:off x="8877300" y="9496425"/>
          <a:ext cx="85725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D44"/>
  <sheetViews>
    <sheetView tabSelected="1" view="pageBreakPreview" zoomScaleSheetLayoutView="100" zoomScalePageLayoutView="0" workbookViewId="0" topLeftCell="A1">
      <selection activeCell="B36" sqref="B36:G36"/>
    </sheetView>
  </sheetViews>
  <sheetFormatPr defaultColWidth="9.00390625" defaultRowHeight="12.75"/>
  <cols>
    <col min="1" max="1" width="5.125" style="0" customWidth="1"/>
    <col min="2" max="2" width="25.625" style="0" customWidth="1"/>
    <col min="3" max="3" width="17.875" style="0" customWidth="1"/>
    <col min="4" max="4" width="18.875" style="0" customWidth="1"/>
    <col min="5" max="5" width="17.25390625" style="0" customWidth="1"/>
    <col min="6" max="6" width="11.00390625" style="11" customWidth="1"/>
    <col min="7" max="7" width="20.75390625" style="11" customWidth="1"/>
    <col min="8" max="8" width="17.625" style="0" customWidth="1"/>
    <col min="9" max="20" width="15.25390625" style="0" customWidth="1"/>
    <col min="21" max="21" width="18.75390625" style="0" customWidth="1"/>
  </cols>
  <sheetData>
    <row r="1" spans="1:7" ht="18">
      <c r="A1" s="108" t="s">
        <v>1</v>
      </c>
      <c r="B1" s="108"/>
      <c r="C1" s="108"/>
      <c r="D1" s="108"/>
      <c r="E1" s="108"/>
      <c r="F1" s="108"/>
      <c r="G1" s="108"/>
    </row>
    <row r="2" spans="1:7" ht="23.25" customHeight="1">
      <c r="A2" s="106" t="s">
        <v>47</v>
      </c>
      <c r="B2" s="106"/>
      <c r="C2" s="106"/>
      <c r="D2" s="106"/>
      <c r="E2" s="106"/>
      <c r="F2" s="106"/>
      <c r="G2" s="106"/>
    </row>
    <row r="3" spans="1:7" ht="27.75" customHeight="1">
      <c r="A3" s="106" t="s">
        <v>33</v>
      </c>
      <c r="B3" s="106"/>
      <c r="C3" s="106"/>
      <c r="D3" s="106"/>
      <c r="E3" s="106"/>
      <c r="F3" s="106"/>
      <c r="G3" s="106"/>
    </row>
    <row r="4" spans="1:7" ht="27.75" customHeight="1" thickBot="1">
      <c r="A4" s="112"/>
      <c r="B4" s="112"/>
      <c r="C4" s="112"/>
      <c r="D4" s="112"/>
      <c r="E4" s="112"/>
      <c r="F4" s="112"/>
      <c r="G4" s="112"/>
    </row>
    <row r="5" spans="1:21" ht="36" customHeight="1" thickBot="1">
      <c r="A5" s="104" t="s">
        <v>2</v>
      </c>
      <c r="B5" s="105"/>
      <c r="C5" s="105"/>
      <c r="D5" s="105"/>
      <c r="E5" s="105"/>
      <c r="F5" s="105"/>
      <c r="G5" s="4"/>
      <c r="H5" s="31" t="s">
        <v>3</v>
      </c>
      <c r="I5" s="32">
        <f>A16</f>
        <v>44562</v>
      </c>
      <c r="J5" s="33">
        <f aca="true" t="shared" si="0" ref="J5:T5">DATE(YEAR(I5),MONTH(I5)+1,DAY(I5))</f>
        <v>44593</v>
      </c>
      <c r="K5" s="33">
        <f t="shared" si="0"/>
        <v>44621</v>
      </c>
      <c r="L5" s="33">
        <f t="shared" si="0"/>
        <v>44652</v>
      </c>
      <c r="M5" s="33">
        <f t="shared" si="0"/>
        <v>44682</v>
      </c>
      <c r="N5" s="33">
        <f t="shared" si="0"/>
        <v>44713</v>
      </c>
      <c r="O5" s="33">
        <f t="shared" si="0"/>
        <v>44743</v>
      </c>
      <c r="P5" s="33">
        <f t="shared" si="0"/>
        <v>44774</v>
      </c>
      <c r="Q5" s="33">
        <f t="shared" si="0"/>
        <v>44805</v>
      </c>
      <c r="R5" s="33">
        <f t="shared" si="0"/>
        <v>44835</v>
      </c>
      <c r="S5" s="33">
        <f t="shared" si="0"/>
        <v>44866</v>
      </c>
      <c r="T5" s="33">
        <f t="shared" si="0"/>
        <v>44896</v>
      </c>
      <c r="U5" s="34" t="s">
        <v>18</v>
      </c>
    </row>
    <row r="6" spans="1:21" ht="54.75" customHeight="1">
      <c r="A6" s="128"/>
      <c r="B6" s="129"/>
      <c r="C6" s="129"/>
      <c r="D6" s="130"/>
      <c r="E6" s="25" t="s">
        <v>24</v>
      </c>
      <c r="F6" s="26" t="s">
        <v>4</v>
      </c>
      <c r="G6" s="83" t="s">
        <v>31</v>
      </c>
      <c r="H6" s="35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7"/>
    </row>
    <row r="7" spans="1:21" s="6" customFormat="1" ht="19.5" customHeight="1">
      <c r="A7" s="5">
        <v>1</v>
      </c>
      <c r="B7" s="113" t="s">
        <v>5</v>
      </c>
      <c r="C7" s="113"/>
      <c r="D7" s="114"/>
      <c r="E7" s="109">
        <v>10097.3</v>
      </c>
      <c r="F7" s="117">
        <v>0.96</v>
      </c>
      <c r="G7" s="84">
        <v>-164150.19</v>
      </c>
      <c r="H7" s="23">
        <f>G7</f>
        <v>-164150.19</v>
      </c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8"/>
    </row>
    <row r="8" spans="1:21" s="6" customFormat="1" ht="19.5" customHeight="1">
      <c r="A8" s="5">
        <v>2</v>
      </c>
      <c r="B8" s="113" t="s">
        <v>6</v>
      </c>
      <c r="C8" s="113"/>
      <c r="D8" s="114"/>
      <c r="E8" s="110"/>
      <c r="F8" s="118"/>
      <c r="G8" s="85"/>
      <c r="H8" s="22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30"/>
    </row>
    <row r="9" spans="1:21" s="6" customFormat="1" ht="19.5" customHeight="1">
      <c r="A9" s="8"/>
      <c r="B9" s="115" t="s">
        <v>7</v>
      </c>
      <c r="C9" s="115"/>
      <c r="D9" s="116"/>
      <c r="E9" s="110"/>
      <c r="F9" s="118"/>
      <c r="G9" s="85">
        <f>F7*D16*E7</f>
        <v>116320.896</v>
      </c>
      <c r="H9" s="38">
        <f>G9</f>
        <v>116320.896</v>
      </c>
      <c r="I9" s="136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8"/>
    </row>
    <row r="10" spans="1:21" s="6" customFormat="1" ht="19.5" customHeight="1">
      <c r="A10" s="8"/>
      <c r="B10" s="115" t="s">
        <v>8</v>
      </c>
      <c r="C10" s="115"/>
      <c r="D10" s="116"/>
      <c r="E10" s="110"/>
      <c r="F10" s="118"/>
      <c r="G10" s="85">
        <v>0</v>
      </c>
      <c r="H10" s="38">
        <f>SUM(I10:L10)</f>
        <v>0</v>
      </c>
      <c r="I10" s="136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8"/>
    </row>
    <row r="11" spans="1:21" s="6" customFormat="1" ht="19.5" customHeight="1">
      <c r="A11" s="5">
        <v>3</v>
      </c>
      <c r="B11" s="113" t="s">
        <v>9</v>
      </c>
      <c r="C11" s="113"/>
      <c r="D11" s="114"/>
      <c r="E11" s="110"/>
      <c r="F11" s="118"/>
      <c r="G11" s="85">
        <f>G18+G19+G23</f>
        <v>80000</v>
      </c>
      <c r="H11" s="38">
        <f>SUM(I11:T11)</f>
        <v>0</v>
      </c>
      <c r="I11" s="39">
        <f>SUM(I19:I34)</f>
        <v>0</v>
      </c>
      <c r="J11" s="39">
        <f>SUM(J19:J34)</f>
        <v>0</v>
      </c>
      <c r="K11" s="39">
        <f>SUM(K19:K34)</f>
        <v>0</v>
      </c>
      <c r="L11" s="39">
        <f>SUM(L19:L34)</f>
        <v>0</v>
      </c>
      <c r="M11" s="39">
        <f>SUM(M19:M34)</f>
        <v>0</v>
      </c>
      <c r="N11" s="39">
        <f>SUM(N19:N34)</f>
        <v>0</v>
      </c>
      <c r="O11" s="39">
        <f>SUM(O19:O34)</f>
        <v>0</v>
      </c>
      <c r="P11" s="39">
        <f>SUM(P19:P34)</f>
        <v>0</v>
      </c>
      <c r="Q11" s="39">
        <f>SUM(Q19:Q34)</f>
        <v>0</v>
      </c>
      <c r="R11" s="39">
        <f>SUM(R19:R34)</f>
        <v>0</v>
      </c>
      <c r="S11" s="39">
        <f>SUM(S19:S34)</f>
        <v>0</v>
      </c>
      <c r="T11" s="39">
        <f>SUM(T19:T34)</f>
        <v>0</v>
      </c>
      <c r="U11" s="40"/>
    </row>
    <row r="12" spans="1:21" s="6" customFormat="1" ht="19.5" customHeight="1" thickBot="1">
      <c r="A12" s="9">
        <v>4</v>
      </c>
      <c r="B12" s="131" t="s">
        <v>10</v>
      </c>
      <c r="C12" s="132"/>
      <c r="D12" s="132"/>
      <c r="E12" s="111"/>
      <c r="F12" s="119"/>
      <c r="G12" s="86">
        <f>G7+G9+G10-G11</f>
        <v>-127829.29400000001</v>
      </c>
      <c r="H12" s="24">
        <f>H7+H9+H10-H11</f>
        <v>-47829.29400000001</v>
      </c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6"/>
    </row>
    <row r="13" spans="1:21" s="1" customFormat="1" ht="27" customHeight="1" thickBot="1">
      <c r="A13" s="143"/>
      <c r="B13" s="143"/>
      <c r="C13" s="143"/>
      <c r="D13" s="143"/>
      <c r="E13" s="143"/>
      <c r="F13" s="144"/>
      <c r="G13" s="144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</row>
    <row r="14" spans="1:21" s="1" customFormat="1" ht="54" customHeight="1" thickBot="1">
      <c r="A14" s="152" t="s">
        <v>11</v>
      </c>
      <c r="B14" s="152"/>
      <c r="C14" s="152"/>
      <c r="D14" s="152"/>
      <c r="E14" s="152"/>
      <c r="F14" s="120" t="s">
        <v>46</v>
      </c>
      <c r="G14" s="121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</row>
    <row r="15" spans="1:21" s="1" customFormat="1" ht="31.5" customHeight="1" thickBot="1">
      <c r="A15" s="139" t="s">
        <v>25</v>
      </c>
      <c r="B15" s="140"/>
      <c r="C15" s="16" t="s">
        <v>26</v>
      </c>
      <c r="D15" s="20" t="s">
        <v>12</v>
      </c>
      <c r="E15" s="14"/>
      <c r="F15" s="15"/>
      <c r="G15" s="15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</row>
    <row r="16" spans="1:21" s="1" customFormat="1" ht="27" customHeight="1" thickBot="1">
      <c r="A16" s="141">
        <v>44562</v>
      </c>
      <c r="B16" s="142"/>
      <c r="C16" s="29">
        <v>44927</v>
      </c>
      <c r="D16" s="21">
        <f>ROUND(DAYS360(A16,C16)/30,0)</f>
        <v>12</v>
      </c>
      <c r="E16" s="14"/>
      <c r="F16" s="15"/>
      <c r="G16" s="15"/>
      <c r="H16" s="64"/>
      <c r="I16" s="133" t="s">
        <v>14</v>
      </c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5"/>
    </row>
    <row r="17" spans="1:21" s="1" customFormat="1" ht="78" customHeight="1" thickBot="1">
      <c r="A17" s="17" t="s">
        <v>19</v>
      </c>
      <c r="B17" s="122" t="s">
        <v>17</v>
      </c>
      <c r="C17" s="124"/>
      <c r="D17" s="122" t="s">
        <v>18</v>
      </c>
      <c r="E17" s="123"/>
      <c r="F17" s="18" t="s">
        <v>15</v>
      </c>
      <c r="G17" s="19" t="s">
        <v>13</v>
      </c>
      <c r="H17" s="65" t="s">
        <v>3</v>
      </c>
      <c r="I17" s="73">
        <f>A16</f>
        <v>44562</v>
      </c>
      <c r="J17" s="33">
        <f aca="true" t="shared" si="1" ref="J17:T17">DATE(YEAR(I17),MONTH(I17)+1,DAY(I17))</f>
        <v>44593</v>
      </c>
      <c r="K17" s="33">
        <f t="shared" si="1"/>
        <v>44621</v>
      </c>
      <c r="L17" s="33">
        <f t="shared" si="1"/>
        <v>44652</v>
      </c>
      <c r="M17" s="33">
        <f t="shared" si="1"/>
        <v>44682</v>
      </c>
      <c r="N17" s="33">
        <f t="shared" si="1"/>
        <v>44713</v>
      </c>
      <c r="O17" s="33">
        <f t="shared" si="1"/>
        <v>44743</v>
      </c>
      <c r="P17" s="33">
        <f t="shared" si="1"/>
        <v>44774</v>
      </c>
      <c r="Q17" s="33">
        <f t="shared" si="1"/>
        <v>44805</v>
      </c>
      <c r="R17" s="33">
        <f t="shared" si="1"/>
        <v>44835</v>
      </c>
      <c r="S17" s="33">
        <f t="shared" si="1"/>
        <v>44866</v>
      </c>
      <c r="T17" s="33">
        <f t="shared" si="1"/>
        <v>44896</v>
      </c>
      <c r="U17" s="74" t="s">
        <v>18</v>
      </c>
    </row>
    <row r="18" spans="1:21" ht="18.75" customHeight="1">
      <c r="A18" s="79">
        <v>1</v>
      </c>
      <c r="B18" s="127" t="s">
        <v>30</v>
      </c>
      <c r="C18" s="127"/>
      <c r="D18" s="127"/>
      <c r="E18" s="127"/>
      <c r="F18" s="28">
        <v>0.3677444</v>
      </c>
      <c r="G18" s="87">
        <v>20000</v>
      </c>
      <c r="H18" s="13" t="e">
        <f>SUM(#REF!)</f>
        <v>#REF!</v>
      </c>
      <c r="I18" s="41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3"/>
    </row>
    <row r="19" spans="1:21" ht="18.75" customHeight="1">
      <c r="A19" s="80">
        <v>2</v>
      </c>
      <c r="B19" s="150" t="s">
        <v>16</v>
      </c>
      <c r="C19" s="150"/>
      <c r="D19" s="150"/>
      <c r="E19" s="150"/>
      <c r="F19" s="27">
        <f>G19/E7/$D$16</f>
        <v>0.13617501708377489</v>
      </c>
      <c r="G19" s="89">
        <v>16500</v>
      </c>
      <c r="H19" s="13">
        <f>SUM(H22)</f>
        <v>0</v>
      </c>
      <c r="I19" s="44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6"/>
    </row>
    <row r="20" spans="1:21" ht="61.5" customHeight="1">
      <c r="A20" s="80"/>
      <c r="B20" s="99" t="s">
        <v>32</v>
      </c>
      <c r="C20" s="99"/>
      <c r="D20" s="147" t="s">
        <v>45</v>
      </c>
      <c r="E20" s="148"/>
      <c r="F20" s="27"/>
      <c r="G20" s="89"/>
      <c r="H20" s="13"/>
      <c r="I20" s="44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6"/>
    </row>
    <row r="21" spans="1:21" ht="29.25" customHeight="1">
      <c r="A21" s="80"/>
      <c r="B21" s="99" t="s">
        <v>32</v>
      </c>
      <c r="C21" s="99"/>
      <c r="D21" s="147" t="s">
        <v>48</v>
      </c>
      <c r="E21" s="148"/>
      <c r="F21" s="27"/>
      <c r="G21" s="89"/>
      <c r="H21" s="13"/>
      <c r="I21" s="44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6"/>
    </row>
    <row r="22" spans="1:21" ht="60" customHeight="1">
      <c r="A22" s="80"/>
      <c r="B22" s="99" t="s">
        <v>32</v>
      </c>
      <c r="C22" s="99"/>
      <c r="D22" s="147" t="s">
        <v>44</v>
      </c>
      <c r="E22" s="148"/>
      <c r="F22" s="27"/>
      <c r="G22" s="90"/>
      <c r="H22" s="47">
        <f>SUM(I22:T22)</f>
        <v>0</v>
      </c>
      <c r="I22" s="44"/>
      <c r="J22" s="45"/>
      <c r="K22" s="45"/>
      <c r="L22" s="45"/>
      <c r="M22" s="48"/>
      <c r="N22" s="48"/>
      <c r="O22" s="48"/>
      <c r="P22" s="48"/>
      <c r="Q22" s="48"/>
      <c r="R22" s="48"/>
      <c r="S22" s="48"/>
      <c r="T22" s="48"/>
      <c r="U22" s="49"/>
    </row>
    <row r="23" spans="1:21" ht="18.75" customHeight="1">
      <c r="A23" s="80"/>
      <c r="B23" s="125" t="s">
        <v>29</v>
      </c>
      <c r="C23" s="126"/>
      <c r="D23" s="126"/>
      <c r="E23" s="126"/>
      <c r="F23" s="96"/>
      <c r="G23" s="90">
        <f>SUM(G25:G34)</f>
        <v>43500</v>
      </c>
      <c r="H23" s="13">
        <f>SUM(H24:H34)</f>
        <v>0</v>
      </c>
      <c r="I23" s="50"/>
      <c r="J23" s="48"/>
      <c r="K23" s="98"/>
      <c r="L23" s="48"/>
      <c r="M23" s="45"/>
      <c r="N23" s="45"/>
      <c r="O23" s="45"/>
      <c r="P23" s="45"/>
      <c r="Q23" s="45"/>
      <c r="R23" s="45"/>
      <c r="S23" s="45"/>
      <c r="T23" s="45"/>
      <c r="U23" s="46"/>
    </row>
    <row r="24" spans="1:21" ht="18.75" customHeight="1">
      <c r="A24" s="80">
        <v>3</v>
      </c>
      <c r="B24" s="151" t="s">
        <v>23</v>
      </c>
      <c r="C24" s="151"/>
      <c r="D24" s="151"/>
      <c r="E24" s="151"/>
      <c r="F24" s="27"/>
      <c r="G24" s="91"/>
      <c r="H24" s="47">
        <f aca="true" t="shared" si="2" ref="H24:H34">SUM(I24:T24)</f>
        <v>0</v>
      </c>
      <c r="I24" s="44"/>
      <c r="J24" s="45"/>
      <c r="K24" s="45"/>
      <c r="L24" s="45"/>
      <c r="M24" s="51"/>
      <c r="N24" s="51"/>
      <c r="O24" s="51"/>
      <c r="P24" s="51"/>
      <c r="Q24" s="51"/>
      <c r="R24" s="51"/>
      <c r="S24" s="51"/>
      <c r="T24" s="51"/>
      <c r="U24" s="52"/>
    </row>
    <row r="25" spans="1:21" ht="18.75" customHeight="1">
      <c r="A25" s="80">
        <v>4</v>
      </c>
      <c r="B25" s="150" t="s">
        <v>27</v>
      </c>
      <c r="C25" s="150"/>
      <c r="D25" s="150"/>
      <c r="E25" s="150"/>
      <c r="F25" s="27"/>
      <c r="G25" s="92"/>
      <c r="H25" s="47">
        <f t="shared" si="2"/>
        <v>0</v>
      </c>
      <c r="I25" s="53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5"/>
    </row>
    <row r="26" spans="1:21" ht="18.75" customHeight="1">
      <c r="A26" s="80"/>
      <c r="B26" s="154" t="s">
        <v>39</v>
      </c>
      <c r="C26" s="155"/>
      <c r="D26" s="156" t="s">
        <v>34</v>
      </c>
      <c r="E26" s="157"/>
      <c r="F26" s="27">
        <f>SUM(G26/D16/E7)</f>
        <v>0.16506062676821198</v>
      </c>
      <c r="G26" s="92">
        <v>20000</v>
      </c>
      <c r="H26" s="47"/>
      <c r="I26" s="53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5"/>
    </row>
    <row r="27" spans="1:21" ht="58.5" customHeight="1">
      <c r="A27" s="80"/>
      <c r="B27" s="99" t="s">
        <v>40</v>
      </c>
      <c r="C27" s="99"/>
      <c r="D27" s="100" t="s">
        <v>41</v>
      </c>
      <c r="E27" s="100"/>
      <c r="F27" s="27">
        <f>SUM(G27/D16/E7)</f>
        <v>0.12379547007615899</v>
      </c>
      <c r="G27" s="92">
        <v>15000</v>
      </c>
      <c r="H27" s="47"/>
      <c r="I27" s="53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5"/>
    </row>
    <row r="28" spans="1:21" ht="18.75" customHeight="1">
      <c r="A28" s="80">
        <v>5</v>
      </c>
      <c r="B28" s="149" t="s">
        <v>28</v>
      </c>
      <c r="C28" s="149"/>
      <c r="D28" s="149"/>
      <c r="E28" s="149"/>
      <c r="F28" s="27"/>
      <c r="G28" s="93"/>
      <c r="H28" s="47">
        <f t="shared" si="2"/>
        <v>0</v>
      </c>
      <c r="I28" s="50"/>
      <c r="J28" s="48"/>
      <c r="K28" s="48"/>
      <c r="L28" s="48"/>
      <c r="M28" s="56"/>
      <c r="N28" s="56"/>
      <c r="O28" s="56"/>
      <c r="P28" s="56"/>
      <c r="Q28" s="56"/>
      <c r="R28" s="56"/>
      <c r="S28" s="56"/>
      <c r="T28" s="56"/>
      <c r="U28" s="57"/>
    </row>
    <row r="29" spans="1:21" ht="18.75" customHeight="1">
      <c r="A29" s="80">
        <v>6</v>
      </c>
      <c r="B29" s="158" t="s">
        <v>0</v>
      </c>
      <c r="C29" s="158"/>
      <c r="D29" s="158"/>
      <c r="E29" s="158"/>
      <c r="F29" s="27"/>
      <c r="G29" s="94"/>
      <c r="H29" s="47">
        <f t="shared" si="2"/>
        <v>0</v>
      </c>
      <c r="I29" s="50"/>
      <c r="J29" s="48"/>
      <c r="K29" s="48"/>
      <c r="L29" s="48"/>
      <c r="M29" s="56"/>
      <c r="N29" s="56"/>
      <c r="O29" s="56"/>
      <c r="P29" s="56"/>
      <c r="Q29" s="56"/>
      <c r="R29" s="56"/>
      <c r="S29" s="56"/>
      <c r="T29" s="56"/>
      <c r="U29" s="57"/>
    </row>
    <row r="30" spans="1:21" ht="18.75" customHeight="1">
      <c r="A30" s="80">
        <v>7</v>
      </c>
      <c r="B30" s="150" t="s">
        <v>20</v>
      </c>
      <c r="C30" s="150"/>
      <c r="D30" s="150"/>
      <c r="E30" s="150"/>
      <c r="F30" s="27"/>
      <c r="G30" s="88"/>
      <c r="H30" s="47">
        <f t="shared" si="2"/>
        <v>0</v>
      </c>
      <c r="I30" s="58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60"/>
    </row>
    <row r="31" spans="1:21" ht="30.75" customHeight="1">
      <c r="A31" s="80"/>
      <c r="B31" s="154" t="s">
        <v>42</v>
      </c>
      <c r="C31" s="155"/>
      <c r="D31" s="156" t="s">
        <v>43</v>
      </c>
      <c r="E31" s="157"/>
      <c r="F31" s="27"/>
      <c r="G31" s="88">
        <v>3500</v>
      </c>
      <c r="H31" s="47"/>
      <c r="I31" s="58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60"/>
    </row>
    <row r="32" spans="1:21" ht="18.75" customHeight="1">
      <c r="A32" s="80" t="s">
        <v>38</v>
      </c>
      <c r="B32" s="150" t="s">
        <v>21</v>
      </c>
      <c r="C32" s="150"/>
      <c r="D32" s="150"/>
      <c r="E32" s="150"/>
      <c r="F32" s="27"/>
      <c r="G32" s="88"/>
      <c r="H32" s="47">
        <f t="shared" si="2"/>
        <v>0</v>
      </c>
      <c r="I32" s="58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60"/>
    </row>
    <row r="33" spans="1:21" ht="18.75" customHeight="1">
      <c r="A33" s="80">
        <v>9</v>
      </c>
      <c r="B33" s="150" t="s">
        <v>22</v>
      </c>
      <c r="C33" s="150"/>
      <c r="D33" s="150"/>
      <c r="E33" s="150"/>
      <c r="F33" s="27"/>
      <c r="G33" s="95"/>
      <c r="H33" s="47">
        <f t="shared" si="2"/>
        <v>0</v>
      </c>
      <c r="I33" s="58"/>
      <c r="J33" s="59"/>
      <c r="K33" s="59"/>
      <c r="L33" s="59"/>
      <c r="M33" s="61"/>
      <c r="N33" s="61"/>
      <c r="O33" s="61"/>
      <c r="P33" s="61"/>
      <c r="Q33" s="61"/>
      <c r="R33" s="61"/>
      <c r="S33" s="61"/>
      <c r="T33" s="61"/>
      <c r="U33" s="62"/>
    </row>
    <row r="34" spans="1:21" ht="30.75" customHeight="1" thickBot="1">
      <c r="A34" s="81"/>
      <c r="B34" s="159" t="s">
        <v>35</v>
      </c>
      <c r="C34" s="159"/>
      <c r="D34" s="161"/>
      <c r="E34" s="162"/>
      <c r="F34" s="82"/>
      <c r="G34" s="97">
        <v>5000</v>
      </c>
      <c r="H34" s="63">
        <f t="shared" si="2"/>
        <v>0</v>
      </c>
      <c r="I34" s="75"/>
      <c r="J34" s="76"/>
      <c r="K34" s="76"/>
      <c r="L34" s="76"/>
      <c r="M34" s="77"/>
      <c r="N34" s="77"/>
      <c r="O34" s="77"/>
      <c r="P34" s="77"/>
      <c r="Q34" s="77"/>
      <c r="R34" s="77"/>
      <c r="S34" s="77"/>
      <c r="T34" s="77"/>
      <c r="U34" s="78"/>
    </row>
    <row r="35" spans="8:30" ht="15.75">
      <c r="H35" s="66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8"/>
      <c r="V35" s="69"/>
      <c r="W35" s="69"/>
      <c r="X35" s="69"/>
      <c r="Y35" s="69"/>
      <c r="Z35" s="69"/>
      <c r="AA35" s="69"/>
      <c r="AB35" s="69"/>
      <c r="AC35" s="69"/>
      <c r="AD35" s="69"/>
    </row>
    <row r="36" spans="2:30" s="12" customFormat="1" ht="37.5" customHeight="1">
      <c r="B36" s="101" t="s">
        <v>36</v>
      </c>
      <c r="C36" s="102"/>
      <c r="D36" s="102"/>
      <c r="E36" s="103"/>
      <c r="F36" s="103"/>
      <c r="G36" s="103"/>
      <c r="H36" s="66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1"/>
      <c r="V36" s="72"/>
      <c r="W36" s="72"/>
      <c r="X36" s="72"/>
      <c r="Y36" s="72"/>
      <c r="Z36" s="72"/>
      <c r="AA36" s="72"/>
      <c r="AB36" s="72"/>
      <c r="AC36" s="72"/>
      <c r="AD36" s="72"/>
    </row>
    <row r="37" spans="8:30" ht="15.75">
      <c r="H37" s="66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1"/>
      <c r="V37" s="69"/>
      <c r="W37" s="69"/>
      <c r="X37" s="69"/>
      <c r="Y37" s="69"/>
      <c r="Z37" s="69"/>
      <c r="AA37" s="69"/>
      <c r="AB37" s="69"/>
      <c r="AC37" s="69"/>
      <c r="AD37" s="69"/>
    </row>
    <row r="38" spans="1:30" ht="14.25">
      <c r="A38" s="3"/>
      <c r="B38" s="2"/>
      <c r="C38" s="2"/>
      <c r="D38" s="2"/>
      <c r="E38" s="2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</row>
    <row r="39" spans="1:30" ht="51.75" customHeight="1">
      <c r="A39" s="153" t="s">
        <v>37</v>
      </c>
      <c r="B39" s="153"/>
      <c r="C39" s="153"/>
      <c r="D39" s="153"/>
      <c r="E39" s="153"/>
      <c r="F39" s="153"/>
      <c r="G39" s="153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</row>
    <row r="40" spans="1:30" ht="15">
      <c r="A40" s="106"/>
      <c r="B40" s="106"/>
      <c r="C40" s="106"/>
      <c r="D40" s="106"/>
      <c r="E40" s="106"/>
      <c r="F40" s="106"/>
      <c r="G40" s="106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</row>
    <row r="41" spans="1:7" ht="15">
      <c r="A41" s="106"/>
      <c r="B41" s="106"/>
      <c r="C41" s="106"/>
      <c r="D41" s="106"/>
      <c r="E41" s="106"/>
      <c r="F41" s="106"/>
      <c r="G41" s="106"/>
    </row>
    <row r="42" spans="1:7" ht="15">
      <c r="A42" s="107"/>
      <c r="B42" s="107"/>
      <c r="C42" s="107"/>
      <c r="D42" s="107"/>
      <c r="E42" s="107"/>
      <c r="F42" s="107"/>
      <c r="G42" s="107"/>
    </row>
    <row r="43" spans="1:7" ht="56.25" customHeight="1" hidden="1">
      <c r="A43" s="104"/>
      <c r="B43" s="105"/>
      <c r="C43" s="105"/>
      <c r="D43" s="105"/>
      <c r="E43" s="105"/>
      <c r="F43" s="105"/>
      <c r="G43" s="4"/>
    </row>
    <row r="44" spans="1:7" ht="15" customHeight="1">
      <c r="A44" s="160"/>
      <c r="B44" s="160"/>
      <c r="C44" s="160"/>
      <c r="D44" s="160"/>
      <c r="E44" s="160"/>
      <c r="F44" s="160"/>
      <c r="G44" s="160"/>
    </row>
  </sheetData>
  <sheetProtection/>
  <mergeCells count="57">
    <mergeCell ref="A44:G44"/>
    <mergeCell ref="A40:G40"/>
    <mergeCell ref="B30:E30"/>
    <mergeCell ref="D34:E34"/>
    <mergeCell ref="B32:E32"/>
    <mergeCell ref="B26:C26"/>
    <mergeCell ref="D26:E26"/>
    <mergeCell ref="B29:E29"/>
    <mergeCell ref="B34:C34"/>
    <mergeCell ref="B31:C31"/>
    <mergeCell ref="D31:E31"/>
    <mergeCell ref="A13:G13"/>
    <mergeCell ref="I12:U12"/>
    <mergeCell ref="B11:D11"/>
    <mergeCell ref="B22:C22"/>
    <mergeCell ref="D22:E22"/>
    <mergeCell ref="B28:E28"/>
    <mergeCell ref="B25:E25"/>
    <mergeCell ref="B19:E19"/>
    <mergeCell ref="B24:E24"/>
    <mergeCell ref="A14:E14"/>
    <mergeCell ref="A6:D6"/>
    <mergeCell ref="B7:D7"/>
    <mergeCell ref="B12:D12"/>
    <mergeCell ref="I16:U16"/>
    <mergeCell ref="I9:U9"/>
    <mergeCell ref="I10:U10"/>
    <mergeCell ref="A15:B15"/>
    <mergeCell ref="A16:B16"/>
    <mergeCell ref="I7:U7"/>
    <mergeCell ref="F14:G14"/>
    <mergeCell ref="D17:E17"/>
    <mergeCell ref="B17:C17"/>
    <mergeCell ref="B23:E23"/>
    <mergeCell ref="B18:E18"/>
    <mergeCell ref="B20:C20"/>
    <mergeCell ref="D20:E20"/>
    <mergeCell ref="B21:C21"/>
    <mergeCell ref="D21:E21"/>
    <mergeCell ref="A1:G1"/>
    <mergeCell ref="A2:G2"/>
    <mergeCell ref="A3:G3"/>
    <mergeCell ref="E7:E12"/>
    <mergeCell ref="A4:G4"/>
    <mergeCell ref="B8:D8"/>
    <mergeCell ref="B9:D9"/>
    <mergeCell ref="B10:D10"/>
    <mergeCell ref="F7:F12"/>
    <mergeCell ref="A5:F5"/>
    <mergeCell ref="B27:C27"/>
    <mergeCell ref="D27:E27"/>
    <mergeCell ref="B36:G36"/>
    <mergeCell ref="A43:F43"/>
    <mergeCell ref="A41:G41"/>
    <mergeCell ref="A42:G42"/>
    <mergeCell ref="B33:E33"/>
    <mergeCell ref="A39:G39"/>
  </mergeCells>
  <printOptions/>
  <pageMargins left="0.6692913385826772" right="0.1968503937007874" top="0.2755905511811024" bottom="0.2362204724409449" header="0.1968503937007874" footer="0.1968503937007874"/>
  <pageSetup fitToHeight="0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Петренко Юлия Владимировна</cp:lastModifiedBy>
  <cp:lastPrinted>2022-05-23T05:57:13Z</cp:lastPrinted>
  <dcterms:created xsi:type="dcterms:W3CDTF">2018-01-29T11:06:20Z</dcterms:created>
  <dcterms:modified xsi:type="dcterms:W3CDTF">2022-05-23T05:58:01Z</dcterms:modified>
  <cp:category/>
  <cp:version/>
  <cp:contentType/>
  <cp:contentStatus/>
</cp:coreProperties>
</file>